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58\"/>
    </mc:Choice>
  </mc:AlternateContent>
  <xr:revisionPtr revIDLastSave="0" documentId="13_ncr:1_{7DC3A269-6EEF-449B-8D81-5CA8A89974A3}" xr6:coauthVersionLast="47" xr6:coauthVersionMax="47" xr10:uidLastSave="{00000000-0000-0000-0000-000000000000}"/>
  <bookViews>
    <workbookView xWindow="1152" yWindow="1152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<sst xmlns="http://schemas.openxmlformats.org/spreadsheetml/2006/main" count="261" uniqueCount="144">
  <si>
    <t>СВОДКА ЗАТРАТ</t>
  </si>
  <si>
    <t>P_0258</t>
  </si>
  <si>
    <t>(идентификатор инвестиционного проекта)</t>
  </si>
  <si>
    <t>"Реконструкция ВЛ-6 кВ Ф-16 ПС 35/6 кВ "Город-2 протяженностью 3,55 км" Нефтегорский район Самарская область (протяженностью 3,85км, в т.ч. демонтаж 3,55км)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</si>
  <si>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</si>
  <si>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</si>
  <si>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</si>
  <si>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</si>
  <si>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</si>
  <si>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</si>
  <si>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</si>
  <si>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</si>
  <si>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</si>
  <si>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</si>
  <si>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</si>
  <si>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</si>
  <si>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</si>
  <si>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</si>
  <si>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</si>
  <si>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</si>
  <si>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</si>
  <si>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</si>
  <si>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</si>
  <si>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</si>
  <si>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</si>
  <si>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</si>
  <si>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</si>
  <si>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</si>
  <si>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</si>
  <si>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</si>
  <si>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</si>
  <si>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</si>
  <si>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</si>
  <si>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</si>
  <si>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</si>
  <si>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</si>
  <si>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</si>
  <si>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</si>
  <si>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</si>
  <si>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</si>
  <si>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</si>
  <si>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</si>
  <si>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</si>
  <si>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</si>
  <si>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</si>
  <si>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</si>
  <si>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</si>
  <si>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</si>
  <si>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</si>
  <si>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</si>
  <si>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</si>
  <si>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</si>
  <si>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</si>
  <si>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</si>
  <si>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</si>
  <si>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</si>
  <si>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</si>
  <si>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</si>
  <si>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</si>
  <si>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</si>
  <si>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</si>
  <si>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</si>
  <si>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</si>
  <si>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</si>
  <si>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</si>
  <si>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</si>
  <si>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</si>
  <si>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</si>
  <si>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</si>
  <si>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</si>
  <si>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</si>
  <si>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</si>
  <si>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</si>
  <si>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</si>
  <si>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</si>
  <si>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</si>
  <si>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</si>
  <si>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</si>
  <si>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</si>
  <si>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</si>
  <si>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</si>
  <si>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</si>
  <si>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</si>
  <si>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</si>
  <si>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</si>
  <si>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</si>
  <si>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</si>
  <si>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</si>
  <si>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</si>
  <si>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</si>
  <si>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</si>
  <si>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</si>
  <si>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</si>
  <si>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</si>
  <si>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</si>
  <si>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</si>
  <si>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</si>
  <si>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</si>
  <si>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</si>
  <si>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</si>
  <si>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</si>
  <si>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</si>
  <si>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</si>
  <si>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</si>
  <si>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</si>
  <si>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</si>
  <si>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</si>
  <si>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</si>
  <si>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</si>
  <si>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</si>
  <si>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</si>
  <si>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</si>
  <si>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</si>
  <si>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</si>
  <si>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</si>
  <si>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</si>
  <si>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</si>
  <si>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</si>
  <si>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</si>
  <si>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</si>
  <si>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</si>
  <si>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</si>
  <si>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</si>
  <si>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</si>
  <si>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</si>
  <si>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</si>
  <si>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</si>
  <si>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</si>
  <si>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</si>
  <si>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</si>
  <si>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</si>
  <si>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</si>
  <si>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</si>
  <si>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</si>
  <si>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СИП-3 1х70-20</t>
  </si>
  <si>
    <t>ФСБЦ-21.2.01.01-0049</t>
  </si>
  <si>
    <t>Стойка ж/б СВ-110-3,5</t>
  </si>
  <si>
    <t>шт</t>
  </si>
  <si>
    <t>Стойка ж/б СС136.6-3,1</t>
  </si>
  <si>
    <t>"Реконструкция ВЛ-6 кВ Ф-16 ПС 35/6 кВ "Город-2 протяженностью 3,55 км" Нефтегорский район Самарская область (протяженностью 3,85км, в т.ч. демонтаж 3,55км)</t>
  </si>
  <si>
    <t>"Реконструкция ВЛ-6 кВ Ф-16 ПС 35/6 кВ "Город-2 протяженностью 3,55 км" Нефтегорский район Самарская область (протяженностью 3,85км, в т.ч. демонтаж 3,55км)</t>
  </si>
  <si>
    <t>"Реконструкция ВЛ-6 кВ Ф-16 ПС 35/6 кВ "Город-2 протяженностью 3,55 км" Нефтегорский район Самарская область (протяженностью 3,85км, в т.ч. демонтаж 3,55км)</t>
  </si>
  <si>
    <t>"Реконструкция ВЛ-6 кВ Ф-16 ПС 35/6 кВ "Город-2 протяженностью 3,55 км" Нефтегорский район Самарская область (протяженностью 3,85км, в т.ч. демонтаж 3,55км)</t>
  </si>
  <si>
    <t>"Реконструкция ВЛ-6 кВ Ф-16 ПС 35/6 кВ "Город-2 протяженностью 3,55 км" Нефтегорский район Самарская область (протяженностью 3,85км, в т.ч. демонтаж 3,55км)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</si>
</sst>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8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6"/>
    </xf>
    <xf numFmtId="182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5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33203125" customWidth="1"/>
    <col min="9" max="9" width="14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ССР!D70+ССР!E70</f>
        <v>22678.2060647414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ССР!F70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ССР!G70</f>
        <v>3829.2034231246398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26507.409487866102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4417.9015778660796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3">
        <f>ROUND(C38*I35,5)</f>
        <v>29331.362529999999</v>
      </c>
      <c r="D40" s="57"/>
      <c r="E40" s="66">
        <f>D40-C40</f>
        <v>-29331.362529999999</v>
      </c>
      <c r="F40" s="67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29331.362529999999</v>
      </c>
      <c r="D42" s="57"/>
      <c r="E42" s="66">
        <f>D42-C42</f>
        <v>-29331.362529999999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1" zoomScale="90" zoomScaleNormal="90" workbookViewId="0">
      <selection activeCell="G60" sqref="G60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139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17116.602770771002</v>
      </c>
      <c r="E25" s="41">
        <v>328.62617727166997</v>
      </c>
      <c r="F25" s="41">
        <v>0</v>
      </c>
      <c r="G25" s="41">
        <v>0</v>
      </c>
      <c r="H25" s="41">
        <v>17445.228948043001</v>
      </c>
    </row>
    <row r="26" spans="1:8">
      <c r="A26" s="2"/>
      <c r="B26" s="33"/>
      <c r="C26" s="33" t="s">
        <v>42</v>
      </c>
      <c r="D26" s="41">
        <v>17116.602770771002</v>
      </c>
      <c r="E26" s="41">
        <v>328.62617727166997</v>
      </c>
      <c r="F26" s="41">
        <v>0</v>
      </c>
      <c r="G26" s="41">
        <v>0</v>
      </c>
      <c r="H26" s="41">
        <v>17445.228948043001</v>
      </c>
    </row>
    <row r="27" spans="1:8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53</v>
      </c>
      <c r="D42" s="41">
        <v>17116.602770771002</v>
      </c>
      <c r="E42" s="41">
        <v>328.62617727166997</v>
      </c>
      <c r="F42" s="41">
        <v>0</v>
      </c>
      <c r="G42" s="41">
        <v>0</v>
      </c>
      <c r="H42" s="41">
        <v>17445.228948043001</v>
      </c>
    </row>
    <row r="43" spans="1:8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55</v>
      </c>
      <c r="C44" s="42" t="s">
        <v>56</v>
      </c>
      <c r="D44" s="41">
        <v>427.91506926928002</v>
      </c>
      <c r="E44" s="41">
        <v>8.2156544317920996</v>
      </c>
      <c r="F44" s="41">
        <v>0</v>
      </c>
      <c r="G44" s="41">
        <v>0</v>
      </c>
      <c r="H44" s="41">
        <v>436.13072370107</v>
      </c>
    </row>
    <row r="45" spans="1:8">
      <c r="A45" s="2"/>
      <c r="B45" s="33"/>
      <c r="C45" s="33" t="s">
        <v>57</v>
      </c>
      <c r="D45" s="41">
        <v>427.91506926928002</v>
      </c>
      <c r="E45" s="41">
        <v>8.2156544317920996</v>
      </c>
      <c r="F45" s="41">
        <v>0</v>
      </c>
      <c r="G45" s="41">
        <v>0</v>
      </c>
      <c r="H45" s="41">
        <v>436.13072370107</v>
      </c>
    </row>
    <row r="46" spans="1:8">
      <c r="A46" s="2"/>
      <c r="B46" s="33"/>
      <c r="C46" s="33" t="s">
        <v>58</v>
      </c>
      <c r="D46" s="41">
        <v>17544.51784004</v>
      </c>
      <c r="E46" s="41">
        <v>336.84183170346</v>
      </c>
      <c r="F46" s="41">
        <v>0</v>
      </c>
      <c r="G46" s="41">
        <v>0</v>
      </c>
      <c r="H46" s="41">
        <v>17881.359671744001</v>
      </c>
    </row>
    <row r="47" spans="1:8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60</v>
      </c>
      <c r="C48" s="48" t="s">
        <v>61</v>
      </c>
      <c r="D48" s="41">
        <v>0</v>
      </c>
      <c r="E48" s="41">
        <v>0</v>
      </c>
      <c r="F48" s="41">
        <v>0</v>
      </c>
      <c r="G48" s="41">
        <v>300.64968623489</v>
      </c>
      <c r="H48" s="41">
        <v>300.64968623489</v>
      </c>
    </row>
    <row r="49" spans="1:8" ht="31.2">
      <c r="A49" s="2">
        <v>4</v>
      </c>
      <c r="B49" s="2" t="s">
        <v>62</v>
      </c>
      <c r="C49" s="48" t="s">
        <v>63</v>
      </c>
      <c r="D49" s="41">
        <v>457.91191562505003</v>
      </c>
      <c r="E49" s="41">
        <v>8.7915718074607003</v>
      </c>
      <c r="F49" s="41">
        <v>0</v>
      </c>
      <c r="G49" s="41">
        <v>0</v>
      </c>
      <c r="H49" s="41">
        <v>466.70348743250997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388.02550487683999</v>
      </c>
      <c r="H50" s="41">
        <v>388.02550487683999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81.327008827873996</v>
      </c>
      <c r="H51" s="41">
        <v>81.327008827873996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78.073928474759995</v>
      </c>
      <c r="H52" s="41">
        <v>78.073928474759995</v>
      </c>
    </row>
    <row r="53" spans="1:8">
      <c r="A53" s="2"/>
      <c r="B53" s="33"/>
      <c r="C53" s="33" t="s">
        <v>68</v>
      </c>
      <c r="D53" s="41">
        <v>457.91191562505003</v>
      </c>
      <c r="E53" s="41">
        <v>8.7915718074607003</v>
      </c>
      <c r="F53" s="41">
        <v>0</v>
      </c>
      <c r="G53" s="41">
        <v>848.07612841436003</v>
      </c>
      <c r="H53" s="41">
        <v>1314.7796158469</v>
      </c>
    </row>
    <row r="54" spans="1:8">
      <c r="A54" s="2"/>
      <c r="B54" s="33"/>
      <c r="C54" s="33" t="s">
        <v>69</v>
      </c>
      <c r="D54" s="41">
        <v>18002.429755665002</v>
      </c>
      <c r="E54" s="41">
        <v>345.63340351092</v>
      </c>
      <c r="F54" s="41">
        <v>0</v>
      </c>
      <c r="G54" s="41">
        <v>848.07612841436003</v>
      </c>
      <c r="H54" s="41">
        <v>19196.139287590999</v>
      </c>
    </row>
    <row r="55" spans="1:8" ht="31.5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72</v>
      </c>
      <c r="D58" s="41">
        <v>18002.429755665002</v>
      </c>
      <c r="E58" s="41">
        <v>345.63340351092</v>
      </c>
      <c r="F58" s="41">
        <v>0</v>
      </c>
      <c r="G58" s="41">
        <v>848.07612841436003</v>
      </c>
      <c r="H58" s="41">
        <v>19196.139287590999</v>
      </c>
    </row>
    <row r="59" spans="1:8" ht="157.5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2249.9848935311002</v>
      </c>
      <c r="H60" s="41">
        <v>2249.9848935311002</v>
      </c>
    </row>
    <row r="61" spans="1:8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2249.9848935311002</v>
      </c>
      <c r="H61" s="41">
        <v>2249.9848935311002</v>
      </c>
    </row>
    <row r="62" spans="1:8">
      <c r="A62" s="2"/>
      <c r="B62" s="33"/>
      <c r="C62" s="33" t="s">
        <v>77</v>
      </c>
      <c r="D62" s="41">
        <v>18002.429755665002</v>
      </c>
      <c r="E62" s="41">
        <v>345.63340351092</v>
      </c>
      <c r="F62" s="41">
        <v>0</v>
      </c>
      <c r="G62" s="41">
        <v>3098.0610219455002</v>
      </c>
      <c r="H62" s="41">
        <v>21446.124181121999</v>
      </c>
    </row>
    <row r="63" spans="1:8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79</v>
      </c>
      <c r="C64" s="48" t="s">
        <v>80</v>
      </c>
      <c r="D64" s="41">
        <f>D62*3%</f>
        <v>540.07289266994997</v>
      </c>
      <c r="E64" s="41">
        <f>E62*3%</f>
        <v>10.369002105327599</v>
      </c>
      <c r="F64" s="41">
        <f>F62*3%</f>
        <v>0</v>
      </c>
      <c r="G64" s="41">
        <f>G62*3%</f>
        <v>92.941830658365006</v>
      </c>
      <c r="H64" s="41">
        <f>SUM(D64:G64)</f>
        <v>643.38372543364301</v>
      </c>
    </row>
    <row r="65" spans="1:8">
      <c r="A65" s="2"/>
      <c r="B65" s="33"/>
      <c r="C65" s="33" t="s">
        <v>81</v>
      </c>
      <c r="D65" s="41">
        <f>D64</f>
        <v>540.07289266994997</v>
      </c>
      <c r="E65" s="41">
        <f>E64</f>
        <v>10.369002105327599</v>
      </c>
      <c r="F65" s="41">
        <f>F64</f>
        <v>0</v>
      </c>
      <c r="G65" s="41">
        <f>G64</f>
        <v>92.941830658365006</v>
      </c>
      <c r="H65" s="41">
        <f>SUM(D65:G65)</f>
        <v>643.38372543364301</v>
      </c>
    </row>
    <row r="66" spans="1:8">
      <c r="A66" s="2"/>
      <c r="B66" s="33"/>
      <c r="C66" s="33" t="s">
        <v>82</v>
      </c>
      <c r="D66" s="41">
        <f>D65+D62</f>
        <v>18542.502648335001</v>
      </c>
      <c r="E66" s="41">
        <f>E65+E62</f>
        <v>356.00240561624798</v>
      </c>
      <c r="F66" s="41">
        <f>F65+F62</f>
        <v>0</v>
      </c>
      <c r="G66" s="41">
        <f>G65+G62</f>
        <v>3191.00285260386</v>
      </c>
      <c r="H66" s="41">
        <f>SUM(D66:G66)</f>
        <v>22089.5079065551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84</v>
      </c>
      <c r="C68" s="48" t="s">
        <v>85</v>
      </c>
      <c r="D68" s="41">
        <f>D66*20%</f>
        <v>3708.5005296669901</v>
      </c>
      <c r="E68" s="41">
        <f>E66*20%</f>
        <v>71.200481123249503</v>
      </c>
      <c r="F68" s="41">
        <f>F66*20%</f>
        <v>0</v>
      </c>
      <c r="G68" s="41">
        <f>G66*20%</f>
        <v>638.200570520773</v>
      </c>
      <c r="H68" s="41">
        <f>SUM(D68:G68)</f>
        <v>4417.90158131101</v>
      </c>
    </row>
    <row r="69" spans="1:8">
      <c r="A69" s="2"/>
      <c r="B69" s="33"/>
      <c r="C69" s="33" t="s">
        <v>86</v>
      </c>
      <c r="D69" s="41">
        <f>D68</f>
        <v>3708.5005296669901</v>
      </c>
      <c r="E69" s="41">
        <f>E68</f>
        <v>71.200481123249503</v>
      </c>
      <c r="F69" s="41">
        <f>F68</f>
        <v>0</v>
      </c>
      <c r="G69" s="41">
        <f>G68</f>
        <v>638.200570520773</v>
      </c>
      <c r="H69" s="41">
        <f>SUM(D69:G69)</f>
        <v>4417.90158131101</v>
      </c>
    </row>
    <row r="70" spans="1:8">
      <c r="A70" s="2"/>
      <c r="B70" s="33"/>
      <c r="C70" s="33" t="s">
        <v>87</v>
      </c>
      <c r="D70" s="41">
        <f>D69+D66</f>
        <v>22251.003178001902</v>
      </c>
      <c r="E70" s="41">
        <f>E69+E66</f>
        <v>427.20288673949699</v>
      </c>
      <c r="F70" s="41">
        <f>F69+F66</f>
        <v>0</v>
      </c>
      <c r="G70" s="41">
        <f>G69+G66</f>
        <v>3829.2034231246398</v>
      </c>
      <c r="H70" s="41">
        <f>SUM(D70:G70)</f>
        <v>26507.409487866102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95</v>
      </c>
      <c r="D13" s="32">
        <v>17116.602770771002</v>
      </c>
      <c r="E13" s="32">
        <v>328.62617727166997</v>
      </c>
      <c r="F13" s="32">
        <v>0</v>
      </c>
      <c r="G13" s="32">
        <v>0</v>
      </c>
      <c r="H13" s="32">
        <v>17445.228948043001</v>
      </c>
      <c r="J13" s="20"/>
    </row>
    <row r="14" spans="1:14">
      <c r="A14" s="2"/>
      <c r="B14" s="33"/>
      <c r="C14" s="33" t="s">
        <v>96</v>
      </c>
      <c r="D14" s="32">
        <v>17116.602770771002</v>
      </c>
      <c r="E14" s="32">
        <v>328.62617727166997</v>
      </c>
      <c r="F14" s="32">
        <v>0</v>
      </c>
      <c r="G14" s="32">
        <v>0</v>
      </c>
      <c r="H14" s="32">
        <v>17445.228948043001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98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61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0</v>
      </c>
      <c r="E13" s="32">
        <v>0</v>
      </c>
      <c r="F13" s="32">
        <v>0</v>
      </c>
      <c r="G13" s="32">
        <v>300.64968623489</v>
      </c>
      <c r="H13" s="32">
        <v>300.64968623489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300.64968623489</v>
      </c>
      <c r="H14" s="32">
        <v>300.64968623489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75</v>
      </c>
      <c r="D13" s="32">
        <v>0</v>
      </c>
      <c r="E13" s="32">
        <v>0</v>
      </c>
      <c r="F13" s="32">
        <v>0</v>
      </c>
      <c r="G13" s="32">
        <v>2249.9848935311002</v>
      </c>
      <c r="H13" s="32">
        <v>2249.9848935311002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2249.9848935311002</v>
      </c>
      <c r="H14" s="32">
        <v>2249.9848935311002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topLeftCell="A10"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105</v>
      </c>
      <c r="B1" s="10" t="s">
        <v>106</v>
      </c>
      <c r="C1" s="10" t="s">
        <v>107</v>
      </c>
      <c r="D1" s="10" t="s">
        <v>108</v>
      </c>
      <c r="E1" s="10" t="s">
        <v>109</v>
      </c>
      <c r="F1" s="10" t="s">
        <v>110</v>
      </c>
      <c r="G1" s="10" t="s">
        <v>111</v>
      </c>
      <c r="H1" s="10" t="s">
        <v>112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92</v>
      </c>
      <c r="B3" s="94"/>
      <c r="C3" s="11"/>
      <c r="D3" s="12">
        <v>17445.228948043001</v>
      </c>
      <c r="E3" s="13"/>
      <c r="F3" s="13"/>
      <c r="G3" s="13"/>
      <c r="H3" s="14"/>
    </row>
    <row r="4" spans="1:8">
      <c r="A4" s="99" t="s">
        <v>113</v>
      </c>
      <c r="B4" s="15" t="s">
        <v>114</v>
      </c>
      <c r="C4" s="11"/>
      <c r="D4" s="12">
        <v>17116.602770771002</v>
      </c>
      <c r="E4" s="13"/>
      <c r="F4" s="13"/>
      <c r="G4" s="13"/>
      <c r="H4" s="14"/>
    </row>
    <row r="5" spans="1:8">
      <c r="A5" s="99"/>
      <c r="B5" s="15" t="s">
        <v>115</v>
      </c>
      <c r="C5" s="10"/>
      <c r="D5" s="12">
        <v>328.62617727166997</v>
      </c>
      <c r="E5" s="13"/>
      <c r="F5" s="13"/>
      <c r="G5" s="13"/>
      <c r="H5" s="16"/>
    </row>
    <row r="6" spans="1:8">
      <c r="A6" s="100"/>
      <c r="B6" s="15" t="s">
        <v>116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117</v>
      </c>
      <c r="C7" s="10"/>
      <c r="D7" s="12">
        <v>0</v>
      </c>
      <c r="E7" s="13"/>
      <c r="F7" s="13"/>
      <c r="G7" s="13"/>
      <c r="H7" s="16"/>
    </row>
    <row r="8" spans="1:8">
      <c r="A8" s="95" t="s">
        <v>95</v>
      </c>
      <c r="B8" s="96"/>
      <c r="C8" s="99" t="s">
        <v>41</v>
      </c>
      <c r="D8" s="17">
        <v>17445.228948043001</v>
      </c>
      <c r="E8" s="13">
        <v>3.55</v>
      </c>
      <c r="F8" s="13" t="s">
        <v>118</v>
      </c>
      <c r="G8" s="17">
        <v>4914.1489994487001</v>
      </c>
      <c r="H8" s="16"/>
    </row>
    <row r="9" spans="1:8">
      <c r="A9" s="101">
        <v>1</v>
      </c>
      <c r="B9" s="15" t="s">
        <v>114</v>
      </c>
      <c r="C9" s="99"/>
      <c r="D9" s="17">
        <v>17116.602770771002</v>
      </c>
      <c r="E9" s="13"/>
      <c r="F9" s="13"/>
      <c r="G9" s="13"/>
      <c r="H9" s="100" t="s">
        <v>119</v>
      </c>
    </row>
    <row r="10" spans="1:8">
      <c r="A10" s="99"/>
      <c r="B10" s="15" t="s">
        <v>115</v>
      </c>
      <c r="C10" s="99"/>
      <c r="D10" s="17">
        <v>328.62617727166997</v>
      </c>
      <c r="E10" s="13"/>
      <c r="F10" s="13"/>
      <c r="G10" s="13"/>
      <c r="H10" s="100"/>
    </row>
    <row r="11" spans="1:8">
      <c r="A11" s="99"/>
      <c r="B11" s="15" t="s">
        <v>116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117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98</v>
      </c>
      <c r="B13" s="94"/>
      <c r="C13" s="10"/>
      <c r="D13" s="12">
        <v>0</v>
      </c>
      <c r="E13" s="13"/>
      <c r="F13" s="13"/>
      <c r="G13" s="13"/>
      <c r="H13" s="16"/>
    </row>
    <row r="14" spans="1:8">
      <c r="A14" s="99" t="s">
        <v>120</v>
      </c>
      <c r="B14" s="15" t="s">
        <v>114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115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116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117</v>
      </c>
      <c r="C17" s="10"/>
      <c r="D17" s="12">
        <v>0</v>
      </c>
      <c r="E17" s="13"/>
      <c r="F17" s="13"/>
      <c r="G17" s="13"/>
      <c r="H17" s="16"/>
    </row>
    <row r="18" spans="1:8">
      <c r="A18" s="95" t="s">
        <v>98</v>
      </c>
      <c r="B18" s="96"/>
      <c r="C18" s="99" t="s">
        <v>41</v>
      </c>
      <c r="D18" s="17">
        <v>0</v>
      </c>
      <c r="E18" s="13">
        <v>3.55</v>
      </c>
      <c r="F18" s="13" t="s">
        <v>118</v>
      </c>
      <c r="G18" s="17">
        <v>0</v>
      </c>
      <c r="H18" s="16"/>
    </row>
    <row r="19" spans="1:8">
      <c r="A19" s="101">
        <v>1</v>
      </c>
      <c r="B19" s="15" t="s">
        <v>114</v>
      </c>
      <c r="C19" s="99"/>
      <c r="D19" s="17">
        <v>0</v>
      </c>
      <c r="E19" s="13"/>
      <c r="F19" s="13"/>
      <c r="G19" s="13"/>
      <c r="H19" s="100" t="s">
        <v>119</v>
      </c>
    </row>
    <row r="20" spans="1:8">
      <c r="A20" s="99"/>
      <c r="B20" s="15" t="s">
        <v>115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116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117</v>
      </c>
      <c r="C22" s="99"/>
      <c r="D22" s="17">
        <v>0</v>
      </c>
      <c r="E22" s="13"/>
      <c r="F22" s="13"/>
      <c r="G22" s="13"/>
      <c r="H22" s="100"/>
    </row>
    <row r="23" spans="1:8" ht="24.6">
      <c r="A23" s="97" t="s">
        <v>61</v>
      </c>
      <c r="B23" s="94"/>
      <c r="C23" s="10"/>
      <c r="D23" s="12">
        <v>300.64968623489</v>
      </c>
      <c r="E23" s="13"/>
      <c r="F23" s="13"/>
      <c r="G23" s="13"/>
      <c r="H23" s="16"/>
    </row>
    <row r="24" spans="1:8">
      <c r="A24" s="99" t="s">
        <v>121</v>
      </c>
      <c r="B24" s="15" t="s">
        <v>114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115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116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117</v>
      </c>
      <c r="C27" s="10"/>
      <c r="D27" s="12">
        <v>300.64968623489</v>
      </c>
      <c r="E27" s="13"/>
      <c r="F27" s="13"/>
      <c r="G27" s="13"/>
      <c r="H27" s="16"/>
    </row>
    <row r="28" spans="1:8">
      <c r="A28" s="95" t="s">
        <v>102</v>
      </c>
      <c r="B28" s="96"/>
      <c r="C28" s="99" t="s">
        <v>41</v>
      </c>
      <c r="D28" s="17">
        <v>300.64968623489</v>
      </c>
      <c r="E28" s="13">
        <v>3.55</v>
      </c>
      <c r="F28" s="13" t="s">
        <v>118</v>
      </c>
      <c r="G28" s="17">
        <v>84.690052460532002</v>
      </c>
      <c r="H28" s="16"/>
    </row>
    <row r="29" spans="1:8">
      <c r="A29" s="101">
        <v>1</v>
      </c>
      <c r="B29" s="15" t="s">
        <v>114</v>
      </c>
      <c r="C29" s="99"/>
      <c r="D29" s="17">
        <v>0</v>
      </c>
      <c r="E29" s="13"/>
      <c r="F29" s="13"/>
      <c r="G29" s="13"/>
      <c r="H29" s="100" t="s">
        <v>119</v>
      </c>
    </row>
    <row r="30" spans="1:8">
      <c r="A30" s="99"/>
      <c r="B30" s="15" t="s">
        <v>115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116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117</v>
      </c>
      <c r="C32" s="99"/>
      <c r="D32" s="17">
        <v>300.64968623489</v>
      </c>
      <c r="E32" s="13"/>
      <c r="F32" s="13"/>
      <c r="G32" s="13"/>
      <c r="H32" s="100"/>
    </row>
    <row r="33" spans="1:8" ht="24.6">
      <c r="A33" s="97" t="s">
        <v>75</v>
      </c>
      <c r="B33" s="94"/>
      <c r="C33" s="10"/>
      <c r="D33" s="12">
        <v>2249.9848935311002</v>
      </c>
      <c r="E33" s="13"/>
      <c r="F33" s="13"/>
      <c r="G33" s="13"/>
      <c r="H33" s="16"/>
    </row>
    <row r="34" spans="1:8">
      <c r="A34" s="99" t="s">
        <v>122</v>
      </c>
      <c r="B34" s="15" t="s">
        <v>114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115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116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117</v>
      </c>
      <c r="C37" s="10"/>
      <c r="D37" s="12">
        <v>2249.9848935311002</v>
      </c>
      <c r="E37" s="13"/>
      <c r="F37" s="13"/>
      <c r="G37" s="13"/>
      <c r="H37" s="16"/>
    </row>
    <row r="38" spans="1:8">
      <c r="A38" s="95" t="s">
        <v>75</v>
      </c>
      <c r="B38" s="96"/>
      <c r="C38" s="99" t="s">
        <v>41</v>
      </c>
      <c r="D38" s="17">
        <v>2249.9848935311002</v>
      </c>
      <c r="E38" s="13">
        <v>3.55</v>
      </c>
      <c r="F38" s="13" t="s">
        <v>118</v>
      </c>
      <c r="G38" s="17">
        <v>633.79856155805999</v>
      </c>
      <c r="H38" s="16"/>
    </row>
    <row r="39" spans="1:8">
      <c r="A39" s="101">
        <v>1</v>
      </c>
      <c r="B39" s="15" t="s">
        <v>114</v>
      </c>
      <c r="C39" s="99"/>
      <c r="D39" s="17">
        <v>0</v>
      </c>
      <c r="E39" s="13"/>
      <c r="F39" s="13"/>
      <c r="G39" s="13"/>
      <c r="H39" s="100" t="s">
        <v>119</v>
      </c>
    </row>
    <row r="40" spans="1:8">
      <c r="A40" s="99"/>
      <c r="B40" s="15" t="s">
        <v>115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116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117</v>
      </c>
      <c r="C42" s="99"/>
      <c r="D42" s="17">
        <v>2249.9848935311002</v>
      </c>
      <c r="E42" s="13"/>
      <c r="F42" s="13"/>
      <c r="G42" s="13"/>
      <c r="H42" s="100"/>
    </row>
    <row r="43" spans="1:8">
      <c r="A43" s="18"/>
      <c r="C43" s="18"/>
      <c r="D43" s="7"/>
      <c r="E43" s="7"/>
      <c r="F43" s="7"/>
      <c r="G43" s="7"/>
      <c r="H43" s="19"/>
    </row>
    <row r="45" spans="1:8">
      <c r="A45" s="98" t="s">
        <v>123</v>
      </c>
      <c r="B45" s="98"/>
      <c r="C45" s="98"/>
      <c r="D45" s="98"/>
      <c r="E45" s="98"/>
      <c r="F45" s="98"/>
      <c r="G45" s="98"/>
      <c r="H45" s="98"/>
    </row>
    <row r="46" spans="1:8">
      <c r="A46" s="98" t="s">
        <v>124</v>
      </c>
      <c r="B46" s="98"/>
      <c r="C46" s="98"/>
      <c r="D46" s="98"/>
      <c r="E46" s="98"/>
      <c r="F46" s="98"/>
      <c r="G46" s="98"/>
      <c r="H46" s="98"/>
    </row>
  </sheetData>
  <mergeCells count="26">
    <mergeCell ref="H9:H12"/>
    <mergeCell ref="H19:H22"/>
    <mergeCell ref="H29:H32"/>
    <mergeCell ref="H39:H42"/>
    <mergeCell ref="A24:A27"/>
    <mergeCell ref="A29:A32"/>
    <mergeCell ref="A34:A37"/>
    <mergeCell ref="A39:A42"/>
    <mergeCell ref="C8:C12"/>
    <mergeCell ref="C18:C22"/>
    <mergeCell ref="C28:C32"/>
    <mergeCell ref="C38:C42"/>
    <mergeCell ref="A28:B28"/>
    <mergeCell ref="A33:B33"/>
    <mergeCell ref="A38:B38"/>
    <mergeCell ref="A45:H45"/>
    <mergeCell ref="A46:H46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activeCell="F4" sqref="F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125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126</v>
      </c>
      <c r="B3" s="2" t="s">
        <v>127</v>
      </c>
      <c r="C3" s="2" t="s">
        <v>128</v>
      </c>
      <c r="D3" s="2" t="s">
        <v>129</v>
      </c>
      <c r="E3" s="2" t="s">
        <v>130</v>
      </c>
      <c r="F3" s="2" t="s">
        <v>131</v>
      </c>
      <c r="G3" s="2" t="s">
        <v>132</v>
      </c>
      <c r="H3" s="2" t="s">
        <v>133</v>
      </c>
    </row>
    <row r="4" spans="1:8" ht="39" customHeight="1">
      <c r="A4" s="3" t="s">
        <v>134</v>
      </c>
      <c r="B4" s="4" t="s">
        <v>118</v>
      </c>
      <c r="C4" s="5">
        <v>11.829184925504</v>
      </c>
      <c r="D4" s="5">
        <v>222.07854046447</v>
      </c>
      <c r="E4" s="4">
        <v>6</v>
      </c>
      <c r="F4" s="3" t="s">
        <v>134</v>
      </c>
      <c r="G4" s="5">
        <v>2627.0081231402</v>
      </c>
      <c r="H4" s="6" t="s">
        <v>135</v>
      </c>
    </row>
    <row r="5" spans="1:8" ht="39" hidden="1" customHeight="1">
      <c r="A5" s="3" t="s">
        <v>136</v>
      </c>
      <c r="B5" s="4" t="s">
        <v>137</v>
      </c>
      <c r="C5" s="5">
        <v>77.782646801051996</v>
      </c>
      <c r="D5" s="5">
        <v>24.126470438877</v>
      </c>
      <c r="E5" s="4">
        <v>6</v>
      </c>
      <c r="F5" s="4"/>
      <c r="G5" s="5">
        <v>1876.6207287032</v>
      </c>
      <c r="H5" s="6"/>
    </row>
    <row r="6" spans="1:8" ht="39" hidden="1" customHeight="1">
      <c r="A6" s="3" t="s">
        <v>138</v>
      </c>
      <c r="B6" s="4" t="s">
        <v>137</v>
      </c>
      <c r="C6" s="5">
        <v>21.779141104293998</v>
      </c>
      <c r="D6" s="5">
        <v>90.702982039983993</v>
      </c>
      <c r="E6" s="4">
        <v>6</v>
      </c>
      <c r="F6" s="4"/>
      <c r="G6" s="5">
        <v>1975.4330444290999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29F86E95B6124F8F823B592FDC63C409_12</vt:lpwstr>
  </property>
  <property fmtid="{D5CDD505-2E9C-101B-9397-08002B2CF9AE}" pid="3" name="KSOProductBuildVer">
    <vt:lpwstr>1049-12.2.0.20795</vt:lpwstr>
  </property>
</Properties>
</file>